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120" yWindow="120" windowWidth="19020" windowHeight="11895" tabRatio="915" activeTab="1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24519"/>
</workbook>
</file>

<file path=xl/calcChain.xml><?xml version="1.0" encoding="utf-8"?>
<calcChain xmlns="http://schemas.openxmlformats.org/spreadsheetml/2006/main">
  <c r="R35" i="16"/>
  <c r="Q35"/>
  <c r="P35"/>
  <c r="R26"/>
  <c r="Q26"/>
  <c r="P26"/>
  <c r="R22"/>
  <c r="Q22"/>
  <c r="Q21" s="1"/>
  <c r="P22"/>
  <c r="R21"/>
  <c r="P21"/>
  <c r="Q25" i="15" l="1"/>
  <c r="Q22"/>
  <c r="Q21" s="1"/>
  <c r="P25"/>
  <c r="P22" s="1"/>
  <c r="P21" s="1"/>
  <c r="P21" i="18" l="1"/>
  <c r="T24" i="5"/>
  <c r="S24"/>
  <c r="R24"/>
  <c r="Q24"/>
  <c r="P23"/>
  <c r="P22"/>
  <c r="P21"/>
  <c r="P24" s="1"/>
  <c r="U22" i="17" l="1"/>
  <c r="R23"/>
  <c r="R22"/>
  <c r="P22"/>
  <c r="T30"/>
  <c r="R30"/>
  <c r="T29"/>
  <c r="R29"/>
  <c r="R27"/>
  <c r="R26"/>
  <c r="Z23"/>
  <c r="Y23"/>
  <c r="X23"/>
  <c r="V23"/>
  <c r="W23"/>
  <c r="Z21"/>
  <c r="Y21"/>
  <c r="X21"/>
  <c r="W21"/>
  <c r="V21"/>
  <c r="U21"/>
  <c r="T21"/>
  <c r="S21"/>
  <c r="R21"/>
  <c r="Q21"/>
  <c r="P21"/>
  <c r="P21" i="26" l="1"/>
  <c r="R21" i="13"/>
  <c r="Q21"/>
  <c r="P21"/>
  <c r="Q21" i="8" l="1"/>
  <c r="P30"/>
  <c r="P21"/>
</calcChain>
</file>

<file path=xl/comments1.xml><?xml version="1.0" encoding="utf-8"?>
<comments xmlns="http://schemas.openxmlformats.org/spreadsheetml/2006/main">
  <authors>
    <author>Alexander</author>
  </authors>
  <commentList>
    <comment ref="W33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<sst xmlns="http://schemas.openxmlformats.org/spreadsheetml/2006/main" count="480" uniqueCount="423">
  <si>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</si>
  <si>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</si>
  <si>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</si>
  <si>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</si>
  <si>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</si>
  <si>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</si>
  <si>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</si>
  <si>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</si>
  <si>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</si>
  <si>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</si>
  <si>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</si>
  <si>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</si>
  <si>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</si>
  <si>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</si>
  <si>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</si>
  <si>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</si>
  <si>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</si>
  <si>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</si>
  <si>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</si>
  <si>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</si>
  <si>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</si>
  <si>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</si>
  <si>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</si>
  <si>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</si>
  <si>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</si>
  <si>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</si>
  <si>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</si>
  <si>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</si>
  <si>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</si>
  <si>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</si>
  <si>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</si>
  <si>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</si>
  <si>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</si>
  <si>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</si>
  <si>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</si>
  <si>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</si>
  <si>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</si>
  <si>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</si>
  <si>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</si>
  <si>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</si>
  <si>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</si>
  <si>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</si>
  <si>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</si>
  <si>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</si>
  <si>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</si>
  <si>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</si>
  <si>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</si>
  <si>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</si>
  <si>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</si>
  <si>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</si>
  <si>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</si>
  <si>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</si>
  <si>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</si>
  <si>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</si>
  <si>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</si>
  <si>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</si>
  <si>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</si>
  <si>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</si>
  <si>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</si>
  <si>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</si>
  <si>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</si>
  <si>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</si>
  <si>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</si>
  <si>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</si>
  <si>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</si>
  <si>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</si>
  <si>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</si>
  <si>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</si>
  <si>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</si>
  <si>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</si>
  <si>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</si>
  <si>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</si>
  <si>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</si>
  <si>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</si>
  <si>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</si>
  <si>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</si>
  <si>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</si>
  <si>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</si>
  <si>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</si>
  <si>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</si>
  <si>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</si>
  <si>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</si>
  <si>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</si>
  <si>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</si>
  <si>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</si>
  <si>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</si>
  <si>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</si>
  <si>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</si>
  <si>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</si>
  <si>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</si>
  <si>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</si>
  <si>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</si>
  <si>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</si>
  <si>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</si>
  <si>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</si>
  <si>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</si>
  <si>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</si>
  <si>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</si>
  <si>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</si>
  <si>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</si>
  <si>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</si>
  <si>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</si>
  <si>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</si>
  <si>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</si>
  <si>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</si>
  <si>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</si>
  <si>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</si>
  <si>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</si>
  <si>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</si>
  <si>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</si>
  <si>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</si>
  <si>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</si>
  <si>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</si>
  <si>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</si>
  <si>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</si>
  <si>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</si>
  <si>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</si>
  <si>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</si>
  <si>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</si>
  <si>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</si>
  <si>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</si>
  <si>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</si>
  <si>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</si>
  <si>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</si>
  <si>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</si>
  <si>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</si>
  <si>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</si>
  <si>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</si>
  <si>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</si>
  <si>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</si>
  <si>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</si>
  <si>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</si>
  <si>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</si>
  <si>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</si>
  <si>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</si>
  <si>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</si>
  <si>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</si>
  <si>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</si>
  <si>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</si>
  <si>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</si>
  <si>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</si>
  <si>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</si>
  <si>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</si>
  <si>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</si>
  <si>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</si>
  <si>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</si>
  <si>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</si>
  <si>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</si>
  <si>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</si>
  <si>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</si>
  <si>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</si>
  <si>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</si>
  <si>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</si>
  <si>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</si>
  <si>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</si>
  <si>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</si>
  <si>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</si>
  <si>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</si>
  <si>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</si>
  <si>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</si>
  <si>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</si>
  <si>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</si>
  <si>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</si>
  <si>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</si>
  <si>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</si>
  <si>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</si>
  <si>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</si>
  <si>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</si>
  <si>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</si>
  <si>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</si>
  <si>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</si>
  <si>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</si>
  <si>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</si>
  <si>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</si>
  <si>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</si>
  <si>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</si>
  <si>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</si>
  <si>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</si>
  <si>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</si>
  <si>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</si>
  <si>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</si>
  <si>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</si>
  <si>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</si>
  <si>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</si>
  <si>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</si>
  <si>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</si>
  <si>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</si>
  <si>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</si>
  <si>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</si>
  <si>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</si>
  <si>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</si>
  <si>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</si>
  <si>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</si>
  <si>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</si>
  <si>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</si>
  <si>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</si>
  <si>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</si>
  <si>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</si>
  <si>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</si>
  <si>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</si>
  <si>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</si>
  <si>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</si>
  <si>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</si>
  <si>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</si>
  <si>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</si>
  <si>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</si>
  <si>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</si>
  <si>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</si>
  <si>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</si>
  <si>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</si>
  <si>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</si>
  <si>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</si>
  <si>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</si>
  <si>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</si>
  <si>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</si>
  <si>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</si>
  <si>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</si>
  <si>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</si>
  <si>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</si>
  <si>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</si>
  <si>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</si>
  <si>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</si>
  <si>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</si>
  <si>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</si>
  <si>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</si>
  <si>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</si>
  <si>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</si>
  <si>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</si>
  <si>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</si>
  <si>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</si>
  <si>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</si>
  <si>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</si>
  <si>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</si>
  <si>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</si>
  <si>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</si>
  <si>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</si>
  <si>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</si>
  <si>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</si>
  <si>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</si>
  <si>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</si>
  <si>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</si>
  <si>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</si>
  <si>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</si>
  <si>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</si>
  <si>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</si>
  <si>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</si>
  <si>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</si>
  <si>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</si>
  <si>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</si>
  <si>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</si>
  <si>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</si>
  <si>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</si>
  <si>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</si>
  <si>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</si>
  <si>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</si>
  <si>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</si>
  <si>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</si>
  <si>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</si>
  <si>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</si>
  <si>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</si>
  <si>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</si>
  <si>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</si>
  <si>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</si>
  <si>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</si>
  <si>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</si>
  <si>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</si>
  <si>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</si>
  <si>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</si>
  <si>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</si>
  <si>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</si>
  <si>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</si>
  <si>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</si>
  <si>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</si>
  <si>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</si>
  <si>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</si>
  <si>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</si>
  <si>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</si>
  <si>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</si>
  <si>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</si>
  <si>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</si>
  <si>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</si>
  <si>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</si>
  <si>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</si>
  <si>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</si>
  <si>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</si>
  <si>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</si>
  <si>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</si>
  <si>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</si>
  <si>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</si>
  <si>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</si>
  <si>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</si>
  <si>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</si>
  <si>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</si>
  <si>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</si>
  <si>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</si>
  <si>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</si>
  <si>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</si>
  <si>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</si>
  <si>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</si>
  <si>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</si>
  <si>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</si>
  <si>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</si>
  <si>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</si>
  <si>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</si>
  <si>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</si>
  <si>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</si>
  <si>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</si>
  <si>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</si>
  <si>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</si>
  <si>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</si>
  <si>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</si>
  <si>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</si>
  <si>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</si>
  <si>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</si>
  <si>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</si>
  <si>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</si>
  <si>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</si>
  <si>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</si>
  <si>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</si>
  <si>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</si>
  <si>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</si>
  <si>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</si>
  <si>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</si>
  <si>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</si>
  <si>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</si>
  <si>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</si>
  <si>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</si>
  <si>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</si>
  <si>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</si>
  <si>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</si>
  <si>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</si>
  <si>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</si>
  <si>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</si>
  <si>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</si>
  <si>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</si>
  <si>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</si>
  <si>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</si>
  <si>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</si>
  <si>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</si>
  <si>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</si>
  <si>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</si>
  <si>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</si>
  <si>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</si>
  <si>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</si>
  <si>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</si>
  <si>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</si>
  <si>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</si>
  <si>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</si>
  <si>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</si>
  <si>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</si>
  <si>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</si>
  <si>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</si>
  <si>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</si>
  <si>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</si>
  <si>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</si>
  <si>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</si>
  <si>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</si>
  <si>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</si>
  <si>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</si>
  <si>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</si>
  <si>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</si>
  <si>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</si>
  <si>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</si>
  <si>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</si>
  <si>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</si>
  <si>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</si>
  <si>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</si>
  <si>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</si>
  <si>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</si>
  <si>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</si>
  <si>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</si>
  <si>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</si>
  <si>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</si>
  <si>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</si>
  <si>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</si>
  <si>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</si>
  <si>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</si>
  <si>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</si>
  <si>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</si>
  <si>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</si>
  <si>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</si>
  <si>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</si>
  <si>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</si>
  <si>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</si>
  <si>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</si>
  <si>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</si>
  <si>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</si>
  <si>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</si>
  <si>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</si>
  <si>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</si>
  <si>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</si>
  <si>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</si>
  <si>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</si>
  <si>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</si>
  <si>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</si>
  <si>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</si>
  <si>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</si>
  <si>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</si>
  <si>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</si>
  <si>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</si>
  <si>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</si>
  <si>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</si>
  <si>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</si>
  <si>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</si>
  <si>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</si>
  <si>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</si>
  <si>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</si>
  <si>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</si>
  <si>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</si>
  <si>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</si>
  <si>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</si>
  <si>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</si>
  <si>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</si>
  <si>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</si>
  <si>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</si>
  <si>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</si>
  <si>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</si>
  <si>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</t>
  </si>
  <si>
    <t xml:space="preserve">            </t>
  </si>
  <si>
    <t xml:space="preserve">         </t>
  </si>
  <si>
    <t xml:space="preserve">             </t>
  </si>
  <si>
    <t>Муниципальное бюджетное общеобразовательное учреждение Школа № 71 городского округа город Уфа Республики Башкортостан</t>
  </si>
  <si>
    <t>450065, г. Уфа ул. Д.Донского, 87</t>
  </si>
</sst>
</file>

<file path=xl/styles.xml><?xml version="1.0" encoding="utf-8"?>
<styleSheet xmlns="http://schemas.openxmlformats.org/spreadsheetml/2006/main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9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8" borderId="0" applyNumberFormat="0" applyBorder="0" applyAlignment="0" applyProtection="0"/>
    <xf numFmtId="0" fontId="6" fillId="2" borderId="1" applyNumberFormat="0" applyAlignment="0" applyProtection="0"/>
    <xf numFmtId="0" fontId="7" fillId="5" borderId="2" applyNumberFormat="0" applyAlignment="0" applyProtection="0"/>
    <xf numFmtId="0" fontId="8" fillId="5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0" borderId="7" applyNumberFormat="0" applyAlignment="0" applyProtection="0"/>
    <xf numFmtId="0" fontId="14" fillId="0" borderId="0" applyNumberFormat="0" applyFill="0" applyBorder="0" applyAlignment="0" applyProtection="0"/>
    <xf numFmtId="0" fontId="15" fillId="6" borderId="0" applyNumberFormat="0" applyBorder="0" applyAlignment="0" applyProtection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8" fillId="0" borderId="0"/>
  </cellStyleXfs>
  <cellXfs count="188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4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4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4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4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4" borderId="11" xfId="0" applyNumberFormat="1" applyFont="1" applyFill="1" applyBorder="1" applyAlignment="1" applyProtection="1">
      <alignment horizontal="right"/>
      <protection locked="0"/>
    </xf>
    <xf numFmtId="166" fontId="25" fillId="14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5" borderId="10" xfId="0" applyFont="1" applyFill="1" applyBorder="1" applyAlignment="1">
      <alignment vertical="center" wrapText="1"/>
    </xf>
    <xf numFmtId="0" fontId="34" fillId="15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4" borderId="10" xfId="0" applyNumberFormat="1" applyFont="1" applyFill="1" applyBorder="1" applyAlignment="1" applyProtection="1">
      <alignment horizontal="right" wrapText="1"/>
      <protection locked="0"/>
    </xf>
    <xf numFmtId="0" fontId="28" fillId="15" borderId="0" xfId="0" applyFont="1" applyFill="1" applyAlignment="1" applyProtection="1">
      <alignment vertical="center"/>
      <protection locked="0"/>
    </xf>
    <xf numFmtId="3" fontId="21" fillId="14" borderId="10" xfId="24" applyNumberFormat="1" applyFont="1" applyFill="1" applyBorder="1" applyAlignment="1" applyProtection="1">
      <alignment horizontal="right" wrapText="1"/>
      <protection locked="0"/>
    </xf>
    <xf numFmtId="3" fontId="29" fillId="14" borderId="10" xfId="0" applyNumberFormat="1" applyFont="1" applyFill="1" applyBorder="1" applyAlignment="1" applyProtection="1">
      <alignment horizontal="right" wrapText="1"/>
      <protection locked="0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7" fontId="2" fillId="0" borderId="16" xfId="0" applyNumberFormat="1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2" fillId="14" borderId="16" xfId="0" applyFont="1" applyFill="1" applyBorder="1" applyAlignment="1" applyProtection="1">
      <alignment horizontal="center" vertical="center"/>
      <protection locked="0"/>
    </xf>
    <xf numFmtId="0" fontId="2" fillId="14" borderId="17" xfId="0" applyFont="1" applyFill="1" applyBorder="1" applyAlignment="1" applyProtection="1">
      <alignment horizontal="center" vertical="center"/>
      <protection locked="0"/>
    </xf>
    <xf numFmtId="0" fontId="2" fillId="14" borderId="18" xfId="0" applyFont="1" applyFill="1" applyBorder="1" applyAlignment="1" applyProtection="1">
      <alignment horizontal="center" vertical="center"/>
      <protection locked="0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14" borderId="31" xfId="0" applyFont="1" applyFill="1" applyBorder="1" applyAlignment="1" applyProtection="1">
      <alignment horizontal="center" vertical="center"/>
      <protection locked="0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31" fillId="0" borderId="20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4" borderId="11" xfId="0" applyFont="1" applyFill="1" applyBorder="1" applyAlignment="1" applyProtection="1">
      <alignment vertical="center"/>
      <protection locked="0"/>
    </xf>
    <xf numFmtId="0" fontId="30" fillId="14" borderId="33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1" fillId="0" borderId="19" xfId="0" applyFont="1" applyBorder="1" applyAlignment="1">
      <alignment vertical="center"/>
    </xf>
    <xf numFmtId="0" fontId="31" fillId="0" borderId="14" xfId="0" applyFont="1" applyBorder="1" applyAlignment="1">
      <alignment vertical="center"/>
    </xf>
    <xf numFmtId="0" fontId="30" fillId="14" borderId="14" xfId="0" applyFont="1" applyFill="1" applyBorder="1" applyAlignment="1" applyProtection="1">
      <alignment vertical="center"/>
      <protection locked="0"/>
    </xf>
    <xf numFmtId="0" fontId="30" fillId="14" borderId="15" xfId="0" applyFont="1" applyFill="1" applyBorder="1" applyAlignment="1" applyProtection="1">
      <alignment vertical="center"/>
      <protection locked="0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2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3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right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5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5" xfId="0" applyFont="1" applyBorder="1" applyAlignment="1">
      <alignment horizontal="right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right" vertical="center"/>
    </xf>
    <xf numFmtId="0" fontId="2" fillId="0" borderId="25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3" fillId="14" borderId="25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4" borderId="25" xfId="0" applyNumberFormat="1" applyFont="1" applyFill="1" applyBorder="1" applyAlignment="1" applyProtection="1">
      <alignment horizontal="center" vertical="center"/>
      <protection locked="0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2" xfId="24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D:\Users\LEMJAC~1.EL\AppData\Local\Temp\_6AE0ZHCNP\_6AE0ZHCNQ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D:\Users\LEMJAC~1.EL\AppData\Local\Temp\_6AE0ZHCN9\_6AE0ZHCNO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I38"/>
  <sheetViews>
    <sheetView showGridLines="0" topLeftCell="A31" workbookViewId="0">
      <selection activeCell="X29" sqref="X29:CF30"/>
    </sheetView>
  </sheetViews>
  <sheetFormatPr defaultRowHeight="12.75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/>
    <row r="2" spans="1:87" ht="13.5" hidden="1" thickBot="1"/>
    <row r="3" spans="1:87" ht="13.5" hidden="1" thickBot="1"/>
    <row r="4" spans="1:87" ht="13.5" hidden="1" thickBot="1"/>
    <row r="5" spans="1:87" ht="13.5" hidden="1" thickBot="1"/>
    <row r="6" spans="1:87" ht="13.5" hidden="1" thickBot="1"/>
    <row r="7" spans="1:87" ht="13.5" hidden="1" thickBot="1"/>
    <row r="8" spans="1:87" ht="13.5" hidden="1" thickBot="1"/>
    <row r="9" spans="1:87" ht="13.5" hidden="1" thickBot="1"/>
    <row r="10" spans="1:87" ht="13.5" hidden="1" thickBot="1"/>
    <row r="11" spans="1:87" ht="13.5" hidden="1" thickBot="1"/>
    <row r="12" spans="1:87" ht="20.100000000000001" customHeight="1" thickBot="1">
      <c r="A12" s="45"/>
      <c r="B12" s="46"/>
      <c r="C12" s="46"/>
      <c r="D12" s="46"/>
      <c r="E12" s="46"/>
      <c r="F12" s="46"/>
      <c r="G12" s="47"/>
      <c r="H12" s="100" t="s">
        <v>143</v>
      </c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  <c r="BR12" s="101"/>
      <c r="BS12" s="101"/>
      <c r="BT12" s="101"/>
      <c r="BU12" s="101"/>
      <c r="BV12" s="101"/>
      <c r="BW12" s="101"/>
      <c r="BX12" s="102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/>
    <row r="14" spans="1:87" ht="20.100000000000001" hidden="1" customHeight="1" thickBot="1">
      <c r="A14" s="46"/>
      <c r="B14" s="46"/>
      <c r="C14" s="46"/>
      <c r="D14" s="46"/>
      <c r="E14" s="46"/>
      <c r="F14" s="46"/>
      <c r="G14" s="46"/>
      <c r="H14" s="82" t="s">
        <v>144</v>
      </c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3"/>
      <c r="BW14" s="83"/>
      <c r="BX14" s="84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/>
    <row r="16" spans="1:87" ht="39.950000000000003" customHeight="1" thickBot="1">
      <c r="E16" s="103" t="s">
        <v>385</v>
      </c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5"/>
    </row>
    <row r="17" spans="1:84" ht="15" customHeight="1"/>
    <row r="18" spans="1:84" ht="15" hidden="1" customHeight="1" thickBot="1">
      <c r="H18" s="82" t="s">
        <v>145</v>
      </c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3"/>
      <c r="BL18" s="83"/>
      <c r="BM18" s="83"/>
      <c r="BN18" s="83"/>
      <c r="BO18" s="83"/>
      <c r="BP18" s="83"/>
      <c r="BQ18" s="83"/>
      <c r="BR18" s="83"/>
      <c r="BS18" s="83"/>
      <c r="BT18" s="83"/>
      <c r="BU18" s="83"/>
      <c r="BV18" s="83"/>
      <c r="BW18" s="83"/>
      <c r="BX18" s="84"/>
    </row>
    <row r="19" spans="1:84" ht="15" customHeight="1" thickBot="1"/>
    <row r="20" spans="1:84" ht="35.1" customHeight="1">
      <c r="K20" s="106" t="s">
        <v>193</v>
      </c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8"/>
    </row>
    <row r="21" spans="1:84" ht="15" customHeight="1" thickBot="1">
      <c r="K21" s="109" t="s">
        <v>153</v>
      </c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1">
        <v>2021</v>
      </c>
      <c r="AP21" s="111"/>
      <c r="AQ21" s="111"/>
      <c r="AR21" s="112" t="s">
        <v>154</v>
      </c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3"/>
    </row>
    <row r="22" spans="1:84" ht="15" customHeight="1" thickBot="1"/>
    <row r="23" spans="1:84" ht="15" thickBot="1">
      <c r="A23" s="79" t="s">
        <v>146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1"/>
      <c r="AY23" s="82" t="s">
        <v>147</v>
      </c>
      <c r="AZ23" s="83"/>
      <c r="BA23" s="83"/>
      <c r="BB23" s="83"/>
      <c r="BC23" s="83"/>
      <c r="BD23" s="83"/>
      <c r="BE23" s="83"/>
      <c r="BF23" s="83"/>
      <c r="BG23" s="83"/>
      <c r="BH23" s="83"/>
      <c r="BI23" s="83"/>
      <c r="BJ23" s="83"/>
      <c r="BK23" s="83"/>
      <c r="BL23" s="83"/>
      <c r="BM23" s="84"/>
      <c r="BQ23" s="85" t="s">
        <v>152</v>
      </c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7"/>
      <c r="CD23" s="48"/>
      <c r="CE23" s="48"/>
      <c r="CF23" s="49"/>
    </row>
    <row r="24" spans="1:84" ht="54.95" customHeight="1">
      <c r="A24" s="88" t="s">
        <v>386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90"/>
      <c r="AY24" s="91" t="s">
        <v>308</v>
      </c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3"/>
      <c r="BO24" s="129" t="s">
        <v>401</v>
      </c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51"/>
    </row>
    <row r="25" spans="1:84" ht="30" customHeight="1">
      <c r="A25" s="148" t="s">
        <v>369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149"/>
      <c r="AA25" s="149"/>
      <c r="AB25" s="149"/>
      <c r="AC25" s="149"/>
      <c r="AD25" s="149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49"/>
      <c r="AW25" s="149"/>
      <c r="AX25" s="150"/>
      <c r="AY25" s="121"/>
      <c r="AZ25" s="122"/>
      <c r="BA25" s="122"/>
      <c r="BB25" s="122"/>
      <c r="BC25" s="122"/>
      <c r="BD25" s="122"/>
      <c r="BE25" s="122"/>
      <c r="BF25" s="122"/>
      <c r="BG25" s="122"/>
      <c r="BH25" s="122"/>
      <c r="BI25" s="122"/>
      <c r="BJ25" s="122"/>
      <c r="BK25" s="122"/>
      <c r="BL25" s="122"/>
      <c r="BM25" s="123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51"/>
    </row>
    <row r="26" spans="1:84" ht="24.95" customHeight="1" thickBot="1">
      <c r="A26" s="118"/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20"/>
      <c r="AY26" s="142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4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51"/>
    </row>
    <row r="27" spans="1:84" ht="15.75" thickBot="1">
      <c r="A27" s="145"/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46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6"/>
      <c r="AT27" s="146"/>
      <c r="AU27" s="146"/>
      <c r="AV27" s="146"/>
      <c r="AW27" s="146"/>
      <c r="AX27" s="147"/>
      <c r="AY27" s="135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/>
      <c r="BM27" s="137"/>
      <c r="BP27" s="50"/>
      <c r="BQ27" s="50"/>
      <c r="BR27" s="50"/>
      <c r="BS27" s="82" t="s">
        <v>309</v>
      </c>
      <c r="BT27" s="83"/>
      <c r="BU27" s="83"/>
      <c r="BV27" s="83"/>
      <c r="BW27" s="83"/>
      <c r="BX27" s="83"/>
      <c r="BY27" s="83"/>
      <c r="BZ27" s="83"/>
      <c r="CA27" s="84"/>
      <c r="CB27" s="50"/>
      <c r="CC27" s="50"/>
      <c r="CD27" s="50"/>
      <c r="CE27" s="51"/>
      <c r="CF27" s="51"/>
    </row>
    <row r="28" spans="1:84" ht="20.100000000000001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>
      <c r="A29" s="114" t="s">
        <v>148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 t="s">
        <v>421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  <c r="CF29" s="117"/>
    </row>
    <row r="30" spans="1:84" ht="30" customHeight="1" thickBot="1">
      <c r="A30" s="138" t="s">
        <v>149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40" t="s">
        <v>422</v>
      </c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  <c r="BM30" s="140"/>
      <c r="BN30" s="140"/>
      <c r="BO30" s="140"/>
      <c r="BP30" s="140"/>
      <c r="BQ30" s="140"/>
      <c r="BR30" s="140"/>
      <c r="BS30" s="140"/>
      <c r="BT30" s="140"/>
      <c r="BU30" s="140"/>
      <c r="BV30" s="140"/>
      <c r="BW30" s="140"/>
      <c r="BX30" s="140"/>
      <c r="BY30" s="140"/>
      <c r="BZ30" s="140"/>
      <c r="CA30" s="140"/>
      <c r="CB30" s="140"/>
      <c r="CC30" s="140"/>
      <c r="CD30" s="140"/>
      <c r="CE30" s="140"/>
      <c r="CF30" s="141"/>
    </row>
    <row r="31" spans="1:84" ht="13.5" customHeight="1" thickBot="1">
      <c r="A31" s="127" t="s">
        <v>150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82" t="s">
        <v>91</v>
      </c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  <c r="BM31" s="83"/>
      <c r="BN31" s="83"/>
      <c r="BO31" s="83"/>
      <c r="BP31" s="83"/>
      <c r="BQ31" s="83"/>
      <c r="BR31" s="83"/>
      <c r="BS31" s="83"/>
      <c r="BT31" s="83"/>
      <c r="BU31" s="83"/>
      <c r="BV31" s="83"/>
      <c r="BW31" s="83"/>
      <c r="BX31" s="83"/>
      <c r="BY31" s="83"/>
      <c r="BZ31" s="83"/>
      <c r="CA31" s="83"/>
      <c r="CB31" s="83"/>
      <c r="CC31" s="83"/>
      <c r="CD31" s="83"/>
      <c r="CE31" s="83"/>
      <c r="CF31" s="84"/>
    </row>
    <row r="32" spans="1:84" ht="12.75" customHeight="1">
      <c r="A32" s="91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30"/>
      <c r="V32" s="134" t="s">
        <v>151</v>
      </c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134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134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3"/>
    </row>
    <row r="33" spans="1:85">
      <c r="A33" s="91"/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30"/>
      <c r="V33" s="134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134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134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3"/>
    </row>
    <row r="34" spans="1:85">
      <c r="A34" s="91"/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30"/>
      <c r="V34" s="134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134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134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3"/>
    </row>
    <row r="35" spans="1:85">
      <c r="A35" s="91"/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30"/>
      <c r="V35" s="134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134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134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3"/>
    </row>
    <row r="36" spans="1:85">
      <c r="A36" s="131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3"/>
      <c r="V36" s="135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5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  <c r="BE36" s="136"/>
      <c r="BF36" s="136"/>
      <c r="BG36" s="136"/>
      <c r="BH36" s="136"/>
      <c r="BI36" s="136"/>
      <c r="BJ36" s="136"/>
      <c r="BK36" s="136"/>
      <c r="BL36" s="135"/>
      <c r="BM36" s="136"/>
      <c r="BN36" s="136"/>
      <c r="BO36" s="136"/>
      <c r="BP36" s="136"/>
      <c r="BQ36" s="136"/>
      <c r="BR36" s="136"/>
      <c r="BS36" s="136"/>
      <c r="BT36" s="136"/>
      <c r="BU36" s="136"/>
      <c r="BV36" s="136"/>
      <c r="BW36" s="136"/>
      <c r="BX36" s="136"/>
      <c r="BY36" s="136"/>
      <c r="BZ36" s="136"/>
      <c r="CA36" s="136"/>
      <c r="CB36" s="136"/>
      <c r="CC36" s="136"/>
      <c r="CD36" s="136"/>
      <c r="CE36" s="136"/>
      <c r="CF36" s="137"/>
    </row>
    <row r="37" spans="1:85" ht="13.5" thickBot="1">
      <c r="A37" s="124">
        <v>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6"/>
      <c r="V37" s="124">
        <v>2</v>
      </c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6"/>
      <c r="AQ37" s="124">
        <v>3</v>
      </c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6"/>
      <c r="BL37" s="124">
        <v>4</v>
      </c>
      <c r="BM37" s="125"/>
      <c r="BN37" s="125"/>
      <c r="BO37" s="125"/>
      <c r="BP37" s="125"/>
      <c r="BQ37" s="125"/>
      <c r="BR37" s="125"/>
      <c r="BS37" s="125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6"/>
    </row>
    <row r="38" spans="1:85" ht="13.5" thickBot="1">
      <c r="A38" s="94">
        <v>609564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6"/>
      <c r="V38" s="97" t="s">
        <v>417</v>
      </c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98"/>
      <c r="AP38" s="99"/>
      <c r="AQ38" s="97" t="s">
        <v>418</v>
      </c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9"/>
      <c r="BL38" s="97" t="s">
        <v>419</v>
      </c>
      <c r="BM38" s="98"/>
      <c r="BN38" s="98"/>
      <c r="BO38" s="98"/>
      <c r="BP38" s="98"/>
      <c r="BQ38" s="98"/>
      <c r="BR38" s="98"/>
      <c r="BS38" s="98"/>
      <c r="BT38" s="98"/>
      <c r="BU38" s="98"/>
      <c r="BV38" s="98"/>
      <c r="BW38" s="98"/>
      <c r="BX38" s="98"/>
      <c r="BY38" s="98"/>
      <c r="BZ38" s="98"/>
      <c r="CA38" s="98"/>
      <c r="CB38" s="98"/>
      <c r="CC38" s="98"/>
      <c r="CD38" s="98"/>
      <c r="CE38" s="98"/>
      <c r="CF38" s="99"/>
      <c r="CG38" s="76" t="s">
        <v>420</v>
      </c>
    </row>
  </sheetData>
  <sheetProtection password="DA49" sheet="1" objects="1" scenarios="1" selectLockedCells="1"/>
  <mergeCells count="38">
    <mergeCell ref="A30:W30"/>
    <mergeCell ref="X30:CF30"/>
    <mergeCell ref="AY26:BM26"/>
    <mergeCell ref="A27:AX27"/>
    <mergeCell ref="BO24:CE26"/>
    <mergeCell ref="A25:AX25"/>
    <mergeCell ref="BS27:CA27"/>
    <mergeCell ref="AY27:BM27"/>
    <mergeCell ref="A37:U37"/>
    <mergeCell ref="V37:AP37"/>
    <mergeCell ref="AQ37:BK37"/>
    <mergeCell ref="BL37:CF37"/>
    <mergeCell ref="A31:U36"/>
    <mergeCell ref="V31:CF31"/>
    <mergeCell ref="V32:AP36"/>
    <mergeCell ref="AQ32:BK36"/>
    <mergeCell ref="BL32:CF36"/>
    <mergeCell ref="A38:U38"/>
    <mergeCell ref="V38:AP38"/>
    <mergeCell ref="AQ38:BK38"/>
    <mergeCell ref="BL38:CF38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A29:W29"/>
    <mergeCell ref="X29:CF29"/>
    <mergeCell ref="A26:AX26"/>
    <mergeCell ref="AY25:BM25"/>
    <mergeCell ref="A23:AX23"/>
    <mergeCell ref="AY23:BM23"/>
    <mergeCell ref="BQ23:CC23"/>
    <mergeCell ref="A24:AX24"/>
    <mergeCell ref="AY24:BM24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Q32"/>
  <sheetViews>
    <sheetView showGridLines="0" topLeftCell="A16" workbookViewId="0">
      <selection activeCell="Q32" sqref="Q32"/>
    </sheetView>
  </sheetViews>
  <sheetFormatPr defaultRowHeight="12.75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35.1" customHeight="1">
      <c r="A16" s="167" t="s">
        <v>84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</row>
    <row r="17" spans="1:17" hidden="1">
      <c r="A17" s="168"/>
      <c r="B17" s="168"/>
      <c r="C17" s="168"/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</row>
    <row r="18" spans="1:17" ht="20.100000000000001" customHeight="1">
      <c r="A18" s="169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9" t="s">
        <v>6</v>
      </c>
      <c r="P18" s="153" t="s">
        <v>60</v>
      </c>
      <c r="Q18" s="153"/>
    </row>
    <row r="19" spans="1:17" ht="39.950000000000003" customHeight="1">
      <c r="A19" s="17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70"/>
      <c r="P19" s="11" t="s">
        <v>81</v>
      </c>
      <c r="Q19" s="11" t="s">
        <v>374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  <c r="Q23" s="4">
        <v>1</v>
      </c>
    </row>
    <row r="24" spans="1:17" ht="15.7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  <c r="Q24" s="4">
        <v>1</v>
      </c>
    </row>
    <row r="25" spans="1:17" ht="15.7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0</v>
      </c>
      <c r="Q25" s="4">
        <v>0</v>
      </c>
    </row>
    <row r="26" spans="1:17" ht="15.7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  <c r="Q26" s="4">
        <v>0</v>
      </c>
    </row>
    <row r="27" spans="1:17" ht="15.7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  <c r="Q28" s="4">
        <v>0</v>
      </c>
    </row>
    <row r="29" spans="1:17" ht="38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>
        <v>0</v>
      </c>
      <c r="Q29" s="32"/>
    </row>
    <row r="30" spans="1:17" ht="15.7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0</v>
      </c>
      <c r="Q30" s="4"/>
    </row>
    <row r="31" spans="1:17" ht="15.7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>
        <v>0</v>
      </c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Q26"/>
  <sheetViews>
    <sheetView showGridLines="0" topLeftCell="A12" workbookViewId="0">
      <selection activeCell="P24" sqref="P24"/>
    </sheetView>
  </sheetViews>
  <sheetFormatPr defaultRowHeight="12.75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/>
    <row r="2" spans="1:16" ht="12.75" hidden="1" customHeight="1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2.75" hidden="1" customHeight="1">
      <c r="A3" s="165"/>
      <c r="B3" s="165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ht="12.75" hidden="1" customHeight="1">
      <c r="A4" s="165"/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ht="12.75" hidden="1" customHeight="1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ht="12.75" hidden="1" customHeight="1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ht="12.75" hidden="1" customHeight="1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12.75" hidden="1" customHeight="1">
      <c r="A8" s="165"/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ht="12.75" hidden="1" customHeight="1">
      <c r="A9" s="165"/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ht="12.75" hidden="1" customHeight="1">
      <c r="A10" s="165"/>
      <c r="B10" s="165"/>
      <c r="C10" s="165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12.75" hidden="1" customHeight="1">
      <c r="A11" s="165"/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39.950000000000003" customHeight="1">
      <c r="A12" s="167" t="s">
        <v>414</v>
      </c>
      <c r="B12" s="167"/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</row>
    <row r="13" spans="1:16">
      <c r="A13" s="173" t="s">
        <v>413</v>
      </c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4"/>
    </row>
    <row r="14" spans="1:16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>
      <c r="A19" s="153" t="s">
        <v>0</v>
      </c>
      <c r="B19" s="153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>
      <c r="A20" s="171">
        <v>1</v>
      </c>
      <c r="B20" s="171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>
      <c r="A21" s="172" t="s">
        <v>406</v>
      </c>
      <c r="B21" s="172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77">
        <v>8</v>
      </c>
      <c r="Q21" s="12"/>
    </row>
    <row r="22" spans="1:17" ht="54.95" customHeight="1">
      <c r="A22" s="172" t="s">
        <v>415</v>
      </c>
      <c r="B22" s="172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77">
        <v>8</v>
      </c>
      <c r="Q22" s="12"/>
    </row>
    <row r="23" spans="1:17" ht="30" customHeight="1">
      <c r="A23" s="172" t="s">
        <v>407</v>
      </c>
      <c r="B23" s="17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77">
        <v>8</v>
      </c>
      <c r="Q23" s="12"/>
    </row>
    <row r="24" spans="1:17" ht="30" customHeight="1">
      <c r="A24" s="172" t="s">
        <v>405</v>
      </c>
      <c r="B24" s="172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77">
        <v>8</v>
      </c>
      <c r="Q24" s="12"/>
    </row>
    <row r="26" spans="1:17">
      <c r="A26" s="165"/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&#10;2 – 256 - 511 Кбит/сек&#10;3 – 512 - 999 Кбит/сек&#10;4 – 1.0 - 1.9 Мбит/сек&#10;5 – 2.0 - 30.0 Мбит/сек&#10;6 – 30.1 - 100.0 Мбит/сек&#10;7 – выше 100 Мбит/сек&#10;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P27"/>
  <sheetViews>
    <sheetView showGridLines="0" topLeftCell="A17" workbookViewId="0">
      <selection activeCell="P25" sqref="P21:P25"/>
    </sheetView>
  </sheetViews>
  <sheetFormatPr defaultRowHeight="12.75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63" t="s">
        <v>94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>
      <c r="A27" s="165" t="s">
        <v>390</v>
      </c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R22"/>
  <sheetViews>
    <sheetView showGridLines="0" topLeftCell="A16" workbookViewId="0">
      <selection activeCell="R22" sqref="P21:R22"/>
    </sheetView>
  </sheetViews>
  <sheetFormatPr defaultRowHeight="12.75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s="12" customFormat="1" ht="39.950000000000003" customHeight="1">
      <c r="A16" s="167" t="s">
        <v>99</v>
      </c>
      <c r="B16" s="167"/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</row>
    <row r="17" spans="1:18" s="12" customFormat="1">
      <c r="A17" s="175" t="s">
        <v>296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20.100000000000001" customHeight="1">
      <c r="A18" s="153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3" t="s">
        <v>6</v>
      </c>
      <c r="P18" s="166" t="s">
        <v>382</v>
      </c>
      <c r="Q18" s="166"/>
      <c r="R18" s="166"/>
    </row>
    <row r="19" spans="1:18" ht="30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107</v>
      </c>
      <c r="Q19" s="11" t="s">
        <v>97</v>
      </c>
      <c r="R19" s="11" t="s">
        <v>98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  <c r="R21" s="4">
        <v>1</v>
      </c>
    </row>
    <row r="22" spans="1:18" ht="15.7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  <c r="R22" s="4">
        <v>0</v>
      </c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R29"/>
  <sheetViews>
    <sheetView showGridLines="0" topLeftCell="A17" workbookViewId="0">
      <selection activeCell="P21" sqref="P21:R27"/>
    </sheetView>
  </sheetViews>
  <sheetFormatPr defaultRowHeight="12.75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63" t="s">
        <v>377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>
      <c r="A18" s="164" t="s">
        <v>9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  <c r="R18" s="164"/>
    </row>
    <row r="19" spans="1:18" ht="39.950000000000003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f>P22</f>
        <v>2672</v>
      </c>
      <c r="Q21" s="4">
        <f t="shared" ref="Q21:R21" si="0">Q22</f>
        <v>0</v>
      </c>
      <c r="R21" s="4">
        <f t="shared" si="0"/>
        <v>12440</v>
      </c>
    </row>
    <row r="22" spans="1:18" ht="25.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2672</v>
      </c>
      <c r="Q22" s="4"/>
      <c r="R22" s="4">
        <v>12440</v>
      </c>
    </row>
    <row r="23" spans="1:18" ht="15.7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/>
    </row>
    <row r="25" spans="1:18" ht="15.7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2672</v>
      </c>
      <c r="Q26" s="4"/>
      <c r="R26" s="4">
        <v>12440</v>
      </c>
    </row>
    <row r="27" spans="1:18" ht="15.7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165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3"/>
      <c r="P17" s="163"/>
    </row>
    <row r="18" spans="1:16">
      <c r="A18" s="164" t="s">
        <v>242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3</v>
      </c>
    </row>
    <row r="22" spans="1:16" ht="15.7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3</v>
      </c>
    </row>
    <row r="23" spans="1:16" ht="15.7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15.7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480</v>
      </c>
    </row>
    <row r="26" spans="1:16" ht="25.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0</v>
      </c>
    </row>
    <row r="27" spans="1:16" ht="15.7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3</v>
      </c>
    </row>
    <row r="28" spans="1:16" ht="25.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>
        <v>0</v>
      </c>
    </row>
    <row r="30" spans="1:16" ht="15.7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>
        <v>0</v>
      </c>
    </row>
    <row r="31" spans="1:16" ht="15.7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>
        <v>0</v>
      </c>
    </row>
    <row r="32" spans="1:16" ht="25.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0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R32"/>
  <sheetViews>
    <sheetView showGridLines="0" topLeftCell="A15" workbookViewId="0">
      <selection activeCell="P21" sqref="P21:P32"/>
    </sheetView>
  </sheetViews>
  <sheetFormatPr defaultRowHeight="12.75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4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111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20.100000000000001" customHeight="1">
      <c r="A16" s="163" t="s">
        <v>112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243</v>
      </c>
      <c r="Q18" s="176" t="s">
        <v>105</v>
      </c>
      <c r="R18" s="177"/>
    </row>
    <row r="19" spans="1:18" ht="20.100000000000001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34" t="s">
        <v>379</v>
      </c>
      <c r="R19" s="11" t="s">
        <v>106</v>
      </c>
    </row>
    <row r="20" spans="1:18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f>P22+P26+P27</f>
        <v>38174.699999999997</v>
      </c>
      <c r="Q21" s="42">
        <f>Q22+Q26+Q27</f>
        <v>38174.699999999997</v>
      </c>
      <c r="R21" s="42"/>
    </row>
    <row r="22" spans="1:18" ht="25.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f>P23+P24+P25</f>
        <v>36551.899999999994</v>
      </c>
      <c r="Q22" s="42">
        <f>Q23+Q24+Q25</f>
        <v>36551.899999999994</v>
      </c>
      <c r="R22" s="42"/>
    </row>
    <row r="23" spans="1:18" ht="25.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>
        <v>4779.1000000000004</v>
      </c>
      <c r="Q23" s="42">
        <v>4779.1000000000004</v>
      </c>
      <c r="R23" s="42"/>
    </row>
    <row r="24" spans="1:18" ht="15.7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26371.5</v>
      </c>
      <c r="Q24" s="42">
        <v>26371.5</v>
      </c>
      <c r="R24" s="42"/>
    </row>
    <row r="25" spans="1:18" ht="15.7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f>5331.4+69.9</f>
        <v>5401.2999999999993</v>
      </c>
      <c r="Q25" s="42">
        <f>5331.4+69.9</f>
        <v>5401.2999999999993</v>
      </c>
      <c r="R25" s="42"/>
    </row>
    <row r="26" spans="1:18" ht="15.7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10.8</v>
      </c>
      <c r="Q26" s="42">
        <v>10.8</v>
      </c>
      <c r="R26" s="42"/>
    </row>
    <row r="27" spans="1:18" ht="15.7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>
        <v>1612</v>
      </c>
      <c r="Q27" s="42">
        <v>1612</v>
      </c>
      <c r="R27" s="42"/>
    </row>
    <row r="28" spans="1:18" ht="15.7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234.1</v>
      </c>
    </row>
    <row r="31" spans="1:18" ht="15.7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581.79999999999995</v>
      </c>
    </row>
    <row r="32" spans="1:18" ht="50.1" customHeight="1">
      <c r="A32" s="23" t="s">
        <v>302</v>
      </c>
      <c r="O32" s="24">
        <v>12</v>
      </c>
      <c r="P32" s="42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R40"/>
  <sheetViews>
    <sheetView showGridLines="0" topLeftCell="A19" workbookViewId="0">
      <selection activeCell="P21" sqref="P21:P40"/>
    </sheetView>
  </sheetViews>
  <sheetFormatPr defaultRowHeight="12.75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63" t="s">
        <v>124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8">
      <c r="A17" s="164" t="s">
        <v>113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8" ht="20.100000000000001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122</v>
      </c>
      <c r="R18" s="153"/>
    </row>
    <row r="19" spans="1:18" ht="76.5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248</v>
      </c>
      <c r="R19" s="11" t="s">
        <v>249</v>
      </c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 t="shared" ref="P21:R21" si="0">P22+P26+P33+P34</f>
        <v>36327.1</v>
      </c>
      <c r="Q21" s="38">
        <f t="shared" si="0"/>
        <v>34874.1</v>
      </c>
      <c r="R21" s="38">
        <f t="shared" si="0"/>
        <v>29693.999999999996</v>
      </c>
    </row>
    <row r="22" spans="1:18" ht="25.5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 t="shared" ref="P22:R22" si="1">P23+P24+P25</f>
        <v>28680.799999999999</v>
      </c>
      <c r="Q22" s="38">
        <f t="shared" si="1"/>
        <v>27634.6</v>
      </c>
      <c r="R22" s="38">
        <f t="shared" si="1"/>
        <v>25689.399999999998</v>
      </c>
    </row>
    <row r="23" spans="1:18" ht="15.75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21965.5</v>
      </c>
      <c r="Q23" s="38">
        <v>21165.3</v>
      </c>
      <c r="R23" s="38">
        <v>19671.3</v>
      </c>
    </row>
    <row r="24" spans="1:18" ht="15.75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>
        <v>80.599999999999994</v>
      </c>
      <c r="Q24" s="38">
        <v>80.599999999999994</v>
      </c>
      <c r="R24" s="38">
        <v>80.599999999999994</v>
      </c>
    </row>
    <row r="25" spans="1:18" ht="15.75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6634.7</v>
      </c>
      <c r="Q25" s="38">
        <v>6388.7</v>
      </c>
      <c r="R25" s="38">
        <v>5937.5</v>
      </c>
    </row>
    <row r="26" spans="1:18" ht="15.75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f t="shared" ref="P26:R26" si="2">P27+P28+P29+P30+P31+P32</f>
        <v>7466.9</v>
      </c>
      <c r="Q26" s="38">
        <f t="shared" si="2"/>
        <v>7060.1</v>
      </c>
      <c r="R26" s="38">
        <f t="shared" si="2"/>
        <v>3958.3</v>
      </c>
    </row>
    <row r="27" spans="1:18" ht="25.5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53.6</v>
      </c>
      <c r="Q27" s="38">
        <v>26.3</v>
      </c>
      <c r="R27" s="38">
        <v>26.3</v>
      </c>
    </row>
    <row r="28" spans="1:18" ht="15.75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/>
      <c r="Q28" s="38"/>
      <c r="R28" s="38"/>
    </row>
    <row r="29" spans="1:18" ht="15.75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2057.1</v>
      </c>
      <c r="Q29" s="38">
        <v>1879.1</v>
      </c>
      <c r="R29" s="38">
        <v>1879.1</v>
      </c>
    </row>
    <row r="30" spans="1:18" ht="15.75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1447.2</v>
      </c>
      <c r="Q31" s="38">
        <v>1293.7</v>
      </c>
      <c r="R31" s="38">
        <v>1293.7</v>
      </c>
    </row>
    <row r="32" spans="1:18" ht="15.75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3909</v>
      </c>
      <c r="Q32" s="38">
        <v>3861</v>
      </c>
      <c r="R32" s="38">
        <v>759.2</v>
      </c>
    </row>
    <row r="33" spans="1:18" ht="15.75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>
        <v>171.4</v>
      </c>
      <c r="Q33" s="38">
        <v>171.4</v>
      </c>
      <c r="R33" s="38">
        <v>38.299999999999997</v>
      </c>
    </row>
    <row r="34" spans="1:18" ht="15.75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>
        <v>8</v>
      </c>
      <c r="Q34" s="38">
        <v>8</v>
      </c>
      <c r="R34" s="38">
        <v>8</v>
      </c>
    </row>
    <row r="35" spans="1:18" ht="15.75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f>P36+P39</f>
        <v>1499.9</v>
      </c>
      <c r="Q35" s="38">
        <f>Q36+Q39</f>
        <v>1312</v>
      </c>
      <c r="R35" s="38">
        <f>R36+R39</f>
        <v>1297</v>
      </c>
    </row>
    <row r="36" spans="1:18" ht="25.5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1441</v>
      </c>
      <c r="Q36" s="38">
        <v>1312</v>
      </c>
      <c r="R36" s="38">
        <v>1297</v>
      </c>
    </row>
    <row r="37" spans="1:18" ht="15.75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58.9</v>
      </c>
      <c r="Q39" s="38"/>
      <c r="R39" s="38"/>
    </row>
    <row r="40" spans="1:18" ht="35.1" customHeight="1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Z37"/>
  <sheetViews>
    <sheetView showGridLines="0" topLeftCell="A16" workbookViewId="0">
      <selection activeCell="Q30" sqref="Q30"/>
    </sheetView>
  </sheetViews>
  <sheetFormatPr defaultRowHeight="12.75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26" width="13.7109375" style="10" customWidth="1"/>
    <col min="27" max="16384" width="9.140625" style="10"/>
  </cols>
  <sheetData>
    <row r="1" spans="1:26" hidden="1"/>
    <row r="2" spans="1:26" hidden="1"/>
    <row r="3" spans="1:26" hidden="1"/>
    <row r="4" spans="1:26" hidden="1"/>
    <row r="5" spans="1:26" hidden="1"/>
    <row r="6" spans="1:26" hidden="1"/>
    <row r="7" spans="1:26" hidden="1"/>
    <row r="8" spans="1:26" hidden="1"/>
    <row r="9" spans="1:26" hidden="1"/>
    <row r="10" spans="1:26" hidden="1"/>
    <row r="11" spans="1:26" hidden="1"/>
    <row r="12" spans="1:26" hidden="1"/>
    <row r="13" spans="1:26" hidden="1"/>
    <row r="14" spans="1:26" hidden="1"/>
    <row r="15" spans="1:26" ht="20.100000000000001" customHeight="1">
      <c r="A15" s="163" t="s">
        <v>137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</row>
    <row r="16" spans="1:26">
      <c r="A16" s="164" t="s">
        <v>252</v>
      </c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</row>
    <row r="17" spans="1:26" ht="30" customHeight="1">
      <c r="A17" s="153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3" t="s">
        <v>6</v>
      </c>
      <c r="P17" s="153" t="s">
        <v>125</v>
      </c>
      <c r="Q17" s="153"/>
      <c r="R17" s="153" t="s">
        <v>126</v>
      </c>
      <c r="S17" s="153"/>
      <c r="T17" s="153"/>
      <c r="U17" s="153" t="s">
        <v>127</v>
      </c>
      <c r="V17" s="153"/>
      <c r="W17" s="153"/>
      <c r="X17" s="153"/>
      <c r="Y17" s="153"/>
      <c r="Z17" s="153"/>
    </row>
    <row r="18" spans="1:26" ht="30" customHeight="1">
      <c r="A18" s="153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/>
      <c r="P18" s="153" t="s">
        <v>393</v>
      </c>
      <c r="Q18" s="153" t="s">
        <v>392</v>
      </c>
      <c r="R18" s="153" t="s">
        <v>139</v>
      </c>
      <c r="S18" s="153"/>
      <c r="T18" s="153" t="s">
        <v>304</v>
      </c>
      <c r="U18" s="153" t="s">
        <v>138</v>
      </c>
      <c r="V18" s="153"/>
      <c r="W18" s="153"/>
      <c r="X18" s="153" t="s">
        <v>128</v>
      </c>
      <c r="Y18" s="153"/>
      <c r="Z18" s="153"/>
    </row>
    <row r="19" spans="1:26" ht="54.95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129</v>
      </c>
      <c r="S19" s="11" t="s">
        <v>391</v>
      </c>
      <c r="T19" s="153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f>P22+P24+P27+P28</f>
        <v>42.7</v>
      </c>
      <c r="Q21" s="38">
        <f t="shared" ref="Q21:Z21" si="0">Q22+Q24+Q27+Q28</f>
        <v>0.4</v>
      </c>
      <c r="R21" s="38">
        <f>R22+R24+R27+R28</f>
        <v>21595.599999999999</v>
      </c>
      <c r="S21" s="38">
        <f t="shared" si="0"/>
        <v>2647.3999999999996</v>
      </c>
      <c r="T21" s="38">
        <f t="shared" si="0"/>
        <v>99</v>
      </c>
      <c r="U21" s="38">
        <f t="shared" si="0"/>
        <v>20791.900000000001</v>
      </c>
      <c r="V21" s="38">
        <f t="shared" si="0"/>
        <v>0</v>
      </c>
      <c r="W21" s="38">
        <f t="shared" si="0"/>
        <v>803.7</v>
      </c>
      <c r="X21" s="38">
        <f t="shared" si="0"/>
        <v>99</v>
      </c>
      <c r="Y21" s="38">
        <f t="shared" si="0"/>
        <v>0</v>
      </c>
      <c r="Z21" s="38">
        <f t="shared" si="0"/>
        <v>0</v>
      </c>
    </row>
    <row r="22" spans="1:26" ht="25.5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f>1+2.9</f>
        <v>3.9</v>
      </c>
      <c r="Q22" s="38"/>
      <c r="R22" s="38">
        <f>845.2+2191.9</f>
        <v>3037.1000000000004</v>
      </c>
      <c r="S22" s="38">
        <v>689.1</v>
      </c>
      <c r="T22" s="38"/>
      <c r="U22" s="38">
        <f>796.6+2191.9</f>
        <v>2988.5</v>
      </c>
      <c r="V22" s="38"/>
      <c r="W22" s="38">
        <v>48.6</v>
      </c>
      <c r="X22" s="38"/>
      <c r="Y22" s="38"/>
      <c r="Z22" s="38"/>
    </row>
    <row r="23" spans="1:26" ht="15.75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3.9</v>
      </c>
      <c r="Q23" s="38"/>
      <c r="R23" s="38">
        <f>845.2+2191.9</f>
        <v>3037.1000000000004</v>
      </c>
      <c r="S23" s="38">
        <v>689.1</v>
      </c>
      <c r="T23" s="38"/>
      <c r="U23" s="38">
        <v>2988.5</v>
      </c>
      <c r="V23" s="38">
        <f t="shared" ref="V23:Z23" si="1">V22</f>
        <v>0</v>
      </c>
      <c r="W23" s="38">
        <f t="shared" si="1"/>
        <v>48.6</v>
      </c>
      <c r="X23" s="38">
        <f t="shared" si="1"/>
        <v>0</v>
      </c>
      <c r="Y23" s="38">
        <f t="shared" si="1"/>
        <v>0</v>
      </c>
      <c r="Z23" s="38">
        <f t="shared" si="1"/>
        <v>0</v>
      </c>
    </row>
    <row r="24" spans="1:26" ht="15.75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36.700000000000003</v>
      </c>
      <c r="Q24" s="38">
        <v>0.4</v>
      </c>
      <c r="R24" s="38">
        <v>18038.099999999999</v>
      </c>
      <c r="S24" s="38">
        <v>1850.1</v>
      </c>
      <c r="T24" s="38">
        <v>99</v>
      </c>
      <c r="U24" s="38">
        <v>17287.400000000001</v>
      </c>
      <c r="V24" s="38"/>
      <c r="W24" s="38">
        <v>750.7</v>
      </c>
      <c r="X24" s="38">
        <v>99</v>
      </c>
      <c r="Y24" s="38"/>
      <c r="Z24" s="38"/>
    </row>
    <row r="25" spans="1:26" ht="25.5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32.9</v>
      </c>
      <c r="Q25" s="38">
        <v>0.2</v>
      </c>
      <c r="R25" s="38">
        <v>16440.400000000001</v>
      </c>
      <c r="S25" s="38">
        <v>1470.6</v>
      </c>
      <c r="T25" s="38">
        <v>93.8</v>
      </c>
      <c r="U25" s="38">
        <v>15689.7</v>
      </c>
      <c r="V25" s="38"/>
      <c r="W25" s="38">
        <v>750.7</v>
      </c>
      <c r="X25" s="38">
        <v>93.8</v>
      </c>
      <c r="Y25" s="38"/>
      <c r="Z25" s="38"/>
    </row>
    <row r="26" spans="1:26" ht="15.75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>
        <f t="shared" ref="R26:R30" si="2">U26+W26</f>
        <v>0</v>
      </c>
      <c r="S26" s="38"/>
      <c r="T26" s="38"/>
      <c r="U26" s="38"/>
      <c r="V26" s="38"/>
      <c r="W26" s="38"/>
      <c r="X26" s="38"/>
      <c r="Y26" s="38"/>
      <c r="Z26" s="38"/>
    </row>
    <row r="27" spans="1:26" ht="15.75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/>
      <c r="Q27" s="38"/>
      <c r="R27" s="38">
        <f t="shared" si="2"/>
        <v>0</v>
      </c>
      <c r="S27" s="38"/>
      <c r="T27" s="38"/>
      <c r="U27" s="38"/>
      <c r="V27" s="38"/>
      <c r="W27" s="38"/>
      <c r="X27" s="38"/>
      <c r="Y27" s="38"/>
      <c r="Z27" s="38"/>
    </row>
    <row r="28" spans="1:26" ht="15.75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2.1</v>
      </c>
      <c r="Q28" s="38"/>
      <c r="R28" s="38">
        <v>520.4</v>
      </c>
      <c r="S28" s="38">
        <v>108.2</v>
      </c>
      <c r="T28" s="38"/>
      <c r="U28" s="38">
        <v>516</v>
      </c>
      <c r="V28" s="38"/>
      <c r="W28" s="38">
        <v>4.4000000000000004</v>
      </c>
      <c r="X28" s="38"/>
      <c r="Y28" s="38"/>
      <c r="Z28" s="38"/>
    </row>
    <row r="29" spans="1:26" ht="38.25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>
        <f t="shared" si="2"/>
        <v>0</v>
      </c>
      <c r="S29" s="38"/>
      <c r="T29" s="38">
        <f t="shared" ref="T29:T30" si="3">X29+Z29</f>
        <v>0</v>
      </c>
      <c r="U29" s="38"/>
      <c r="V29" s="38"/>
      <c r="W29" s="38"/>
      <c r="X29" s="38"/>
      <c r="Y29" s="38"/>
      <c r="Z29" s="38"/>
    </row>
    <row r="30" spans="1:26" ht="15.75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>
        <f t="shared" si="2"/>
        <v>0</v>
      </c>
      <c r="S30" s="38"/>
      <c r="T30" s="38">
        <f t="shared" si="3"/>
        <v>0</v>
      </c>
      <c r="U30" s="38"/>
      <c r="V30" s="38"/>
      <c r="W30" s="38"/>
      <c r="X30" s="38"/>
      <c r="Y30" s="38"/>
      <c r="Z30" s="38"/>
    </row>
    <row r="31" spans="1:26" ht="54.95" customHeight="1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>
      <c r="A33" s="165" t="s">
        <v>398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</row>
    <row r="34" spans="1:26">
      <c r="A34" s="165" t="s">
        <v>397</v>
      </c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</row>
    <row r="35" spans="1:26">
      <c r="A35" s="165" t="s">
        <v>396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</row>
    <row r="36" spans="1:26">
      <c r="A36" s="165" t="s">
        <v>395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</row>
    <row r="37" spans="1:26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Q26"/>
  <sheetViews>
    <sheetView showGridLines="0" topLeftCell="A17" workbookViewId="0">
      <selection activeCell="P21" sqref="P21:Q25"/>
    </sheetView>
  </sheetViews>
  <sheetFormatPr defaultRowHeight="12.75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141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142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63.75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f>SUM(P22:P24)</f>
        <v>793</v>
      </c>
      <c r="Q21" s="4">
        <v>750</v>
      </c>
    </row>
    <row r="22" spans="1:17" ht="25.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404</v>
      </c>
      <c r="Q22" s="38">
        <v>400</v>
      </c>
    </row>
    <row r="23" spans="1:17" ht="15.7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338</v>
      </c>
      <c r="Q23" s="38">
        <v>296</v>
      </c>
    </row>
    <row r="24" spans="1:17" ht="15.7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51</v>
      </c>
      <c r="Q24" s="38">
        <v>54</v>
      </c>
    </row>
    <row r="25" spans="1:17" ht="25.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>
        <v>0</v>
      </c>
      <c r="Q25" s="38"/>
    </row>
    <row r="26" spans="1:17" ht="15.7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>
        <v>0</v>
      </c>
      <c r="Q26" s="38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AK25"/>
  <sheetViews>
    <sheetView showGridLines="0" tabSelected="1" topLeftCell="T15" workbookViewId="0">
      <selection activeCell="AK21" sqref="AK21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/>
    <row r="2" spans="1:37" hidden="1"/>
    <row r="3" spans="1:37" hidden="1"/>
    <row r="4" spans="1:37" hidden="1"/>
    <row r="5" spans="1:37" hidden="1"/>
    <row r="6" spans="1:37" hidden="1"/>
    <row r="7" spans="1:37" hidden="1"/>
    <row r="8" spans="1:37" hidden="1"/>
    <row r="9" spans="1:37" hidden="1"/>
    <row r="10" spans="1:37" hidden="1"/>
    <row r="11" spans="1:37" hidden="1"/>
    <row r="12" spans="1:37" hidden="1"/>
    <row r="13" spans="1:37" hidden="1"/>
    <row r="14" spans="1:37" hidden="1"/>
    <row r="15" spans="1:37" ht="35.1" customHeight="1">
      <c r="A15" s="155" t="s">
        <v>8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</row>
    <row r="16" spans="1:37" ht="20.100000000000001" customHeight="1">
      <c r="A16" s="156" t="s">
        <v>7</v>
      </c>
      <c r="B16" s="156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</row>
    <row r="17" spans="1:37">
      <c r="A17" s="157" t="s">
        <v>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</row>
    <row r="18" spans="1:37" ht="15" customHeight="1">
      <c r="A18" s="152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2" t="s">
        <v>6</v>
      </c>
      <c r="P18" s="153" t="s">
        <v>257</v>
      </c>
      <c r="Q18" s="153" t="s">
        <v>258</v>
      </c>
      <c r="R18" s="153" t="s">
        <v>256</v>
      </c>
      <c r="S18" s="158" t="s">
        <v>259</v>
      </c>
      <c r="T18" s="153" t="s">
        <v>260</v>
      </c>
      <c r="U18" s="153" t="s">
        <v>261</v>
      </c>
      <c r="V18" s="153" t="s">
        <v>262</v>
      </c>
      <c r="W18" s="153" t="s">
        <v>253</v>
      </c>
      <c r="X18" s="153" t="s">
        <v>263</v>
      </c>
      <c r="Y18" s="153" t="s">
        <v>254</v>
      </c>
      <c r="Z18" s="153" t="s">
        <v>255</v>
      </c>
      <c r="AA18" s="153" t="s">
        <v>264</v>
      </c>
      <c r="AB18" s="153" t="s">
        <v>368</v>
      </c>
      <c r="AC18" s="153" t="s">
        <v>62</v>
      </c>
      <c r="AD18" s="154" t="s">
        <v>402</v>
      </c>
      <c r="AE18" s="154"/>
      <c r="AF18" s="154"/>
      <c r="AG18" s="154"/>
      <c r="AH18" s="154"/>
      <c r="AI18" s="154"/>
      <c r="AJ18" s="154"/>
      <c r="AK18" s="154"/>
    </row>
    <row r="19" spans="1:37" ht="60" customHeight="1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53"/>
      <c r="S19" s="158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>
        <v>0</v>
      </c>
      <c r="U21" s="4">
        <v>0</v>
      </c>
      <c r="V21" s="4">
        <v>1</v>
      </c>
      <c r="W21" s="4">
        <v>1</v>
      </c>
      <c r="X21" s="4">
        <v>1</v>
      </c>
      <c r="Y21" s="4">
        <v>1</v>
      </c>
      <c r="Z21" s="4">
        <v>1</v>
      </c>
      <c r="AA21" s="4">
        <v>1</v>
      </c>
      <c r="AB21" s="4">
        <v>1</v>
      </c>
      <c r="AC21" s="4">
        <v>1</v>
      </c>
      <c r="AD21" s="4"/>
      <c r="AE21" s="4"/>
      <c r="AF21" s="4"/>
      <c r="AG21" s="4"/>
      <c r="AH21" s="4"/>
      <c r="AI21" s="4"/>
      <c r="AJ21" s="4">
        <v>1</v>
      </c>
      <c r="AK21" s="4">
        <v>1</v>
      </c>
    </row>
    <row r="22" spans="1:37" ht="28.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38</v>
      </c>
    </row>
    <row r="25" spans="1:37" ht="30" customHeight="1">
      <c r="A25" s="151" t="s">
        <v>384</v>
      </c>
      <c r="B25" s="151"/>
      <c r="C25" s="151"/>
      <c r="D25" s="151"/>
      <c r="E25" s="151"/>
      <c r="F25" s="151"/>
      <c r="G25" s="151"/>
      <c r="H25" s="151"/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73"/>
      <c r="AA25" s="73"/>
      <c r="AB25" s="73"/>
      <c r="AC25" s="73"/>
    </row>
  </sheetData>
  <sheetProtection password="DA49" sheet="1" objects="1" scenarios="1" selectLockedCells="1"/>
  <mergeCells count="21">
    <mergeCell ref="AC18:AC19"/>
    <mergeCell ref="Y18:Y19"/>
    <mergeCell ref="AD18:AK18"/>
    <mergeCell ref="A15:AK15"/>
    <mergeCell ref="A16:AK16"/>
    <mergeCell ref="A17:AK17"/>
    <mergeCell ref="Z18:Z19"/>
    <mergeCell ref="AA18:AA19"/>
    <mergeCell ref="AB18:AB19"/>
    <mergeCell ref="S18:S19"/>
    <mergeCell ref="R18:R19"/>
    <mergeCell ref="U18:U19"/>
    <mergeCell ref="A25:Y25"/>
    <mergeCell ref="A18:A19"/>
    <mergeCell ref="O18:O19"/>
    <mergeCell ref="P18:P19"/>
    <mergeCell ref="Q18:Q19"/>
    <mergeCell ref="W18:W19"/>
    <mergeCell ref="T18:T19"/>
    <mergeCell ref="X18:X19"/>
    <mergeCell ref="V18:V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>
    <pageSetUpPr fitToPage="1"/>
  </sheetPr>
  <dimension ref="A1:P32"/>
  <sheetViews>
    <sheetView showGridLines="0" topLeftCell="A17" workbookViewId="0">
      <selection activeCell="P21" sqref="P21:P32"/>
    </sheetView>
  </sheetViews>
  <sheetFormatPr defaultRowHeight="12.75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60" customFormat="1" ht="20.100000000000001" customHeight="1">
      <c r="A17" s="159" t="s">
        <v>367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16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16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f>P23+P32</f>
        <v>68.2</v>
      </c>
    </row>
    <row r="22" spans="1:16" ht="25.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68.2</v>
      </c>
    </row>
    <row r="24" spans="1:16" ht="38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>
        <v>68.2</v>
      </c>
    </row>
    <row r="25" spans="1:16" ht="25.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>
        <v>68.2</v>
      </c>
    </row>
    <row r="26" spans="1:16" ht="15.7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/>
    </row>
    <row r="28" spans="1:16" ht="15.7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/>
    </row>
    <row r="29" spans="1:16" ht="15.7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/>
    </row>
    <row r="30" spans="1:16" ht="15.7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>
    <pageSetUpPr fitToPage="1"/>
  </sheetPr>
  <dimension ref="A1:AA34"/>
  <sheetViews>
    <sheetView showGridLines="0" topLeftCell="A17" workbookViewId="0">
      <selection activeCell="P21" sqref="P21:P26"/>
    </sheetView>
  </sheetViews>
  <sheetFormatPr defaultRowHeight="12.75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27" s="60" customFormat="1" ht="39.950000000000003" customHeight="1">
      <c r="A17" s="155" t="s">
        <v>366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8" spans="1:27">
      <c r="A18" s="178" t="s">
        <v>113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</row>
    <row r="19" spans="1:27" ht="25.5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68.2</v>
      </c>
    </row>
    <row r="22" spans="1:27" ht="26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68.2</v>
      </c>
    </row>
    <row r="24" spans="1:27" ht="15.7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2"/>
      <c r="P30" s="182"/>
      <c r="Q30" s="182"/>
      <c r="R30" s="71"/>
      <c r="S30" s="182"/>
      <c r="T30" s="182"/>
      <c r="U30" s="182"/>
      <c r="V30" s="71"/>
      <c r="W30" s="179"/>
      <c r="X30" s="179"/>
      <c r="Y30" s="71"/>
      <c r="Z30" s="71"/>
      <c r="AA30" s="71"/>
    </row>
    <row r="31" spans="1:27">
      <c r="O31" s="180" t="s">
        <v>189</v>
      </c>
      <c r="P31" s="180"/>
      <c r="Q31" s="180"/>
      <c r="S31" s="180" t="s">
        <v>364</v>
      </c>
      <c r="T31" s="180"/>
      <c r="U31" s="180"/>
      <c r="W31" s="181" t="s">
        <v>190</v>
      </c>
      <c r="X31" s="181"/>
      <c r="Y31" s="72"/>
    </row>
    <row r="32" spans="1:27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6"/>
      <c r="X32" s="186"/>
      <c r="Y32" s="72"/>
    </row>
    <row r="33" spans="1:25" ht="1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2"/>
      <c r="P33" s="182"/>
      <c r="Q33" s="182"/>
      <c r="S33" s="182"/>
      <c r="T33" s="182"/>
      <c r="U33" s="182"/>
      <c r="W33" s="187"/>
      <c r="X33" s="187"/>
      <c r="Y33" s="72"/>
    </row>
    <row r="34" spans="1:25" ht="24.95" customHeight="1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3" t="s">
        <v>191</v>
      </c>
      <c r="P34" s="183"/>
      <c r="Q34" s="183"/>
      <c r="S34" s="184" t="s">
        <v>365</v>
      </c>
      <c r="T34" s="184"/>
      <c r="U34" s="184"/>
      <c r="W34" s="185" t="s">
        <v>192</v>
      </c>
      <c r="X34" s="185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/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Y50"/>
  <sheetViews>
    <sheetView showGridLines="0" topLeftCell="A24" workbookViewId="0">
      <selection activeCell="Y35" sqref="Y35"/>
    </sheetView>
  </sheetViews>
  <sheetFormatPr defaultRowHeight="12.75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59" t="s">
        <v>327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A16" s="161" t="s">
        <v>370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  <c r="W16" s="161"/>
      <c r="X16" s="161"/>
      <c r="Y16" s="161"/>
    </row>
    <row r="17" spans="1:25">
      <c r="A17" s="160" t="s">
        <v>339</v>
      </c>
      <c r="B17" s="160"/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>
      <c r="A18" s="152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2" t="s">
        <v>6</v>
      </c>
      <c r="P18" s="153" t="s">
        <v>338</v>
      </c>
      <c r="Q18" s="153" t="s">
        <v>328</v>
      </c>
      <c r="R18" s="162" t="s">
        <v>337</v>
      </c>
      <c r="S18" s="162"/>
      <c r="T18" s="162"/>
      <c r="U18" s="162"/>
      <c r="V18" s="162"/>
      <c r="W18" s="162"/>
      <c r="X18" s="162"/>
      <c r="Y18" s="162"/>
    </row>
    <row r="19" spans="1:25" ht="38.25">
      <c r="A19" s="152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2"/>
      <c r="P19" s="153"/>
      <c r="Q19" s="153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1956</v>
      </c>
      <c r="Q21" s="75">
        <v>2017</v>
      </c>
      <c r="R21" s="4">
        <v>0</v>
      </c>
      <c r="S21" s="4">
        <v>1</v>
      </c>
      <c r="T21" s="4"/>
      <c r="U21" s="4"/>
      <c r="V21" s="4"/>
      <c r="W21" s="4"/>
      <c r="X21" s="4"/>
      <c r="Y21" s="4"/>
    </row>
    <row r="22" spans="1:25" ht="15.7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R48"/>
  <sheetViews>
    <sheetView showGridLines="0" topLeftCell="A25" workbookViewId="0">
      <selection activeCell="P43" sqref="P43:P46"/>
    </sheetView>
  </sheetViews>
  <sheetFormatPr defaultRowHeight="12.75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idden="1"/>
    <row r="16" spans="1:17" ht="20.100000000000001" customHeight="1">
      <c r="A16" s="163" t="s">
        <v>197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</row>
    <row r="17" spans="1:18">
      <c r="A17" s="164" t="s">
        <v>196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</row>
    <row r="18" spans="1:18" ht="15" customHeight="1">
      <c r="A18" s="153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3" t="s">
        <v>6</v>
      </c>
      <c r="P18" s="166" t="s">
        <v>372</v>
      </c>
      <c r="Q18" s="166"/>
    </row>
    <row r="19" spans="1:18" ht="80.099999999999994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1" t="s">
        <v>81</v>
      </c>
      <c r="Q19" s="11" t="s">
        <v>371</v>
      </c>
      <c r="R19" s="12"/>
    </row>
    <row r="20" spans="1:18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6">
        <v>1</v>
      </c>
      <c r="Q21" s="4">
        <v>0</v>
      </c>
      <c r="R21" s="12"/>
    </row>
    <row r="22" spans="1:18" ht="15.7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6">
        <v>1</v>
      </c>
      <c r="Q22" s="4">
        <v>0</v>
      </c>
      <c r="R22" s="12"/>
    </row>
    <row r="23" spans="1:18" ht="15.7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25">
        <v>0</v>
      </c>
      <c r="Q23" s="4">
        <v>0</v>
      </c>
      <c r="R23" s="12"/>
    </row>
    <row r="24" spans="1:18" ht="15.7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6">
        <v>1</v>
      </c>
      <c r="Q24" s="4">
        <v>0</v>
      </c>
      <c r="R24" s="12"/>
    </row>
    <row r="25" spans="1:18" ht="25.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6">
        <v>1</v>
      </c>
      <c r="Q25" s="4">
        <v>0</v>
      </c>
      <c r="R25" s="12"/>
    </row>
    <row r="26" spans="1:18" ht="15.7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6">
        <v>1</v>
      </c>
      <c r="Q26" s="4">
        <v>0</v>
      </c>
      <c r="R26" s="12"/>
    </row>
    <row r="27" spans="1:18" ht="15.7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25">
        <v>1</v>
      </c>
      <c r="Q27" s="4">
        <v>0</v>
      </c>
      <c r="R27" s="12"/>
    </row>
    <row r="28" spans="1:18" ht="15.7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6">
        <v>1</v>
      </c>
      <c r="Q28" s="4">
        <v>0</v>
      </c>
      <c r="R28" s="20"/>
    </row>
    <row r="29" spans="1:18" ht="15.7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6">
        <v>1</v>
      </c>
      <c r="Q29" s="4">
        <v>0</v>
      </c>
      <c r="R29" s="20"/>
    </row>
    <row r="30" spans="1:18" ht="15.7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6">
        <v>0</v>
      </c>
      <c r="Q30" s="4">
        <v>0</v>
      </c>
      <c r="R30" s="20"/>
    </row>
    <row r="31" spans="1:18" ht="15.7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25">
        <v>1</v>
      </c>
      <c r="Q31" s="4">
        <v>0</v>
      </c>
      <c r="R31" s="20"/>
    </row>
    <row r="32" spans="1:18" ht="15.7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6">
        <v>1</v>
      </c>
      <c r="Q32" s="4">
        <v>0</v>
      </c>
      <c r="R32" s="20"/>
    </row>
    <row r="33" spans="1:18" ht="15.7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6">
        <v>1</v>
      </c>
      <c r="Q33" s="4">
        <v>0</v>
      </c>
      <c r="R33" s="20"/>
    </row>
    <row r="34" spans="1:18" ht="15.7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6">
        <v>1</v>
      </c>
      <c r="Q34" s="4">
        <v>0</v>
      </c>
      <c r="R34" s="20"/>
    </row>
    <row r="35" spans="1:18" ht="15.7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6"/>
      <c r="Q35" s="4">
        <v>0</v>
      </c>
      <c r="R35" s="20"/>
    </row>
    <row r="36" spans="1:18" ht="15.7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25">
        <v>0</v>
      </c>
      <c r="Q36" s="4">
        <v>0</v>
      </c>
      <c r="R36" s="20"/>
    </row>
    <row r="37" spans="1:18" ht="15.7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6"/>
      <c r="Q37" s="4">
        <v>0</v>
      </c>
      <c r="R37" s="20"/>
    </row>
    <row r="38" spans="1:18" ht="15.7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6">
        <v>1</v>
      </c>
      <c r="Q38" s="4">
        <v>0</v>
      </c>
      <c r="R38" s="20"/>
    </row>
    <row r="39" spans="1:18" ht="15.7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6"/>
      <c r="Q39" s="4">
        <v>0</v>
      </c>
      <c r="R39" s="20"/>
    </row>
    <row r="40" spans="1:18" ht="15.7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25"/>
      <c r="Q40" s="4">
        <v>0</v>
      </c>
      <c r="R40" s="20"/>
    </row>
    <row r="41" spans="1:18" ht="15.7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6">
        <v>1</v>
      </c>
      <c r="Q41" s="4">
        <v>0</v>
      </c>
      <c r="R41" s="20"/>
    </row>
    <row r="42" spans="1:18" ht="25.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6">
        <v>0</v>
      </c>
      <c r="Q42" s="4">
        <v>0</v>
      </c>
      <c r="R42" s="20"/>
    </row>
    <row r="43" spans="1:18" ht="35.1" customHeight="1">
      <c r="A43" s="23" t="s">
        <v>28</v>
      </c>
      <c r="O43" s="24">
        <v>23</v>
      </c>
      <c r="P43" s="6">
        <v>20</v>
      </c>
    </row>
    <row r="44" spans="1:18" ht="25.5">
      <c r="A44" s="30" t="s">
        <v>29</v>
      </c>
      <c r="O44" s="24">
        <v>24</v>
      </c>
      <c r="P44" s="6">
        <v>6</v>
      </c>
    </row>
    <row r="45" spans="1:18" ht="15.75">
      <c r="A45" s="30" t="s">
        <v>30</v>
      </c>
      <c r="O45" s="24">
        <v>25</v>
      </c>
      <c r="P45" s="25">
        <v>11</v>
      </c>
    </row>
    <row r="46" spans="1:18" ht="25.5">
      <c r="A46" s="30" t="s">
        <v>317</v>
      </c>
      <c r="O46" s="24">
        <v>26</v>
      </c>
      <c r="P46" s="6">
        <v>13</v>
      </c>
    </row>
    <row r="47" spans="1:18">
      <c r="A47" s="31"/>
    </row>
    <row r="48" spans="1:18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Q27"/>
  <sheetViews>
    <sheetView showGridLines="0" topLeftCell="A17" workbookViewId="0">
      <selection activeCell="Q23" sqref="Q23"/>
    </sheetView>
  </sheetViews>
  <sheetFormatPr defaultRowHeight="12.75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7" ht="20.100000000000001" customHeight="1">
      <c r="A17" s="163" t="s">
        <v>288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7">
      <c r="A18" s="164" t="s">
        <v>31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ht="54.95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0</v>
      </c>
      <c r="Q21" s="4">
        <v>0</v>
      </c>
    </row>
    <row r="22" spans="1:17" ht="15" customHeight="1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0</v>
      </c>
      <c r="Q22" s="4">
        <v>0</v>
      </c>
    </row>
    <row r="23" spans="1:17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>
        <v>0</v>
      </c>
      <c r="Q23" s="4">
        <v>0</v>
      </c>
    </row>
    <row r="24" spans="1:17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>
        <v>0</v>
      </c>
      <c r="Q24" s="4">
        <v>0</v>
      </c>
    </row>
    <row r="25" spans="1:17" ht="50.1" customHeight="1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>
        <v>0</v>
      </c>
    </row>
    <row r="26" spans="1:17" ht="15.7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>
        <v>0</v>
      </c>
    </row>
    <row r="27" spans="1:17" ht="25.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>
        <v>0</v>
      </c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T28"/>
  <sheetViews>
    <sheetView showGridLines="0" topLeftCell="A16" workbookViewId="0">
      <selection activeCell="Q21" sqref="Q21:T24"/>
    </sheetView>
  </sheetViews>
  <sheetFormatPr defaultRowHeight="12.75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39.950000000000003" customHeight="1">
      <c r="A16" s="167" t="s">
        <v>290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</row>
    <row r="17" spans="1:20">
      <c r="A17" s="164" t="s">
        <v>38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</row>
    <row r="18" spans="1:20" ht="30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291</v>
      </c>
      <c r="Q18" s="153" t="s">
        <v>292</v>
      </c>
      <c r="R18" s="153" t="s">
        <v>293</v>
      </c>
      <c r="S18" s="153"/>
      <c r="T18" s="153"/>
    </row>
    <row r="19" spans="1:20" ht="35.1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39</v>
      </c>
      <c r="S19" s="11" t="s">
        <v>40</v>
      </c>
      <c r="T19" s="11" t="s">
        <v>42</v>
      </c>
    </row>
    <row r="20" spans="1:20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78">
        <f>R21+S21+T21</f>
        <v>404</v>
      </c>
      <c r="Q21" s="4">
        <v>404</v>
      </c>
      <c r="R21" s="4">
        <v>192</v>
      </c>
      <c r="S21" s="4">
        <v>208</v>
      </c>
      <c r="T21" s="4">
        <v>4</v>
      </c>
    </row>
    <row r="22" spans="1:20" ht="15.7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78">
        <f t="shared" ref="P22:P23" si="0">R22+S22+T22</f>
        <v>232</v>
      </c>
      <c r="Q22" s="4">
        <v>73</v>
      </c>
      <c r="R22" s="4">
        <v>223</v>
      </c>
      <c r="S22" s="4">
        <v>0</v>
      </c>
      <c r="T22" s="4">
        <v>9</v>
      </c>
    </row>
    <row r="23" spans="1:20" ht="15.7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78">
        <f t="shared" si="0"/>
        <v>17</v>
      </c>
      <c r="Q23" s="4">
        <v>1</v>
      </c>
      <c r="R23" s="4">
        <v>17</v>
      </c>
      <c r="S23" s="4">
        <v>0</v>
      </c>
      <c r="T23" s="4">
        <v>0</v>
      </c>
    </row>
    <row r="24" spans="1:20" ht="15.7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78">
        <f>SUM(P21:P23)</f>
        <v>653</v>
      </c>
      <c r="Q24" s="78">
        <f t="shared" ref="Q24:T24" si="1">SUM(Q21:Q23)</f>
        <v>478</v>
      </c>
      <c r="R24" s="78">
        <f t="shared" si="1"/>
        <v>432</v>
      </c>
      <c r="S24" s="78">
        <f t="shared" si="1"/>
        <v>208</v>
      </c>
      <c r="T24" s="78">
        <f t="shared" si="1"/>
        <v>13</v>
      </c>
    </row>
    <row r="25" spans="1:20" ht="45" customHeight="1">
      <c r="A25" s="23" t="s">
        <v>387</v>
      </c>
      <c r="O25" s="24">
        <v>5</v>
      </c>
      <c r="P25" s="6">
        <v>144</v>
      </c>
    </row>
    <row r="26" spans="1:20" ht="15.75">
      <c r="A26" s="31" t="s">
        <v>41</v>
      </c>
      <c r="O26" s="24">
        <v>6</v>
      </c>
      <c r="P26" s="6">
        <v>144</v>
      </c>
    </row>
    <row r="28" spans="1:20">
      <c r="A28" s="165" t="s">
        <v>411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U31"/>
  <sheetViews>
    <sheetView showGridLines="0" topLeftCell="A16" workbookViewId="0">
      <selection activeCell="S21" sqref="S21:S27"/>
    </sheetView>
  </sheetViews>
  <sheetFormatPr defaultRowHeight="12.75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63" t="s">
        <v>55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</row>
    <row r="17" spans="1:21">
      <c r="A17" s="164" t="s">
        <v>43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1" ht="22.5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44</v>
      </c>
      <c r="Q18" s="153" t="s">
        <v>45</v>
      </c>
      <c r="R18" s="153" t="s">
        <v>46</v>
      </c>
      <c r="S18" s="153"/>
      <c r="T18" s="153"/>
      <c r="U18" s="153"/>
    </row>
    <row r="19" spans="1:21" ht="30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53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3519</v>
      </c>
      <c r="Q21" s="4">
        <v>55</v>
      </c>
      <c r="R21" s="4"/>
      <c r="S21" s="4"/>
      <c r="T21" s="4"/>
      <c r="U21" s="4">
        <v>3519</v>
      </c>
    </row>
    <row r="22" spans="1:21" ht="25.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1350</v>
      </c>
      <c r="Q22" s="4"/>
      <c r="R22" s="4"/>
      <c r="S22" s="4"/>
      <c r="T22" s="4"/>
      <c r="U22" s="4">
        <v>1350</v>
      </c>
    </row>
    <row r="23" spans="1:21" ht="15.7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243</v>
      </c>
      <c r="Q23" s="4"/>
      <c r="R23" s="4"/>
      <c r="S23" s="4"/>
      <c r="T23" s="4"/>
      <c r="U23" s="4">
        <v>243</v>
      </c>
    </row>
    <row r="24" spans="1:21" ht="15.7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186</v>
      </c>
      <c r="Q24" s="4"/>
      <c r="R24" s="4"/>
      <c r="S24" s="4"/>
      <c r="T24" s="4"/>
      <c r="U24" s="4">
        <v>186</v>
      </c>
    </row>
    <row r="25" spans="1:21" ht="15.7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50</v>
      </c>
      <c r="Q25" s="4"/>
      <c r="R25" s="4"/>
      <c r="S25" s="4"/>
      <c r="T25" s="4"/>
      <c r="U25" s="4">
        <v>50</v>
      </c>
    </row>
    <row r="26" spans="1:21" ht="15.7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1438</v>
      </c>
      <c r="Q26" s="4"/>
      <c r="R26" s="4"/>
      <c r="S26" s="4"/>
      <c r="T26" s="4"/>
      <c r="U26" s="4">
        <v>1438</v>
      </c>
    </row>
    <row r="27" spans="1:21" ht="15.7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545</v>
      </c>
      <c r="Q27" s="4">
        <v>55</v>
      </c>
      <c r="R27" s="4"/>
      <c r="S27" s="4"/>
      <c r="T27" s="4"/>
      <c r="U27" s="4">
        <v>545</v>
      </c>
    </row>
    <row r="28" spans="1:21" ht="15.7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8964</v>
      </c>
      <c r="Q28" s="4"/>
      <c r="R28" s="4"/>
      <c r="S28" s="4"/>
      <c r="T28" s="4"/>
      <c r="U28" s="4">
        <v>8964</v>
      </c>
    </row>
    <row r="29" spans="1:21" ht="26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>
        <v>1560</v>
      </c>
      <c r="Q29" s="4"/>
      <c r="R29" s="4"/>
      <c r="S29" s="4"/>
      <c r="T29" s="4"/>
      <c r="U29" s="4">
        <v>1560</v>
      </c>
    </row>
    <row r="30" spans="1:21" ht="15.7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>
        <v>0</v>
      </c>
      <c r="Q30" s="4"/>
      <c r="R30" s="4"/>
      <c r="S30" s="4"/>
      <c r="T30" s="4"/>
      <c r="U30" s="4"/>
    </row>
    <row r="31" spans="1:21" ht="15.7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>
        <v>0</v>
      </c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P60"/>
  <sheetViews>
    <sheetView showGridLines="0" topLeftCell="A23" workbookViewId="0">
      <selection activeCell="P21" sqref="P21:P60"/>
    </sheetView>
  </sheetViews>
  <sheetFormatPr defaultRowHeight="12.75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39.950000000000003" customHeight="1">
      <c r="A17" s="167" t="s">
        <v>295</v>
      </c>
      <c r="B17" s="167"/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</row>
    <row r="18" spans="1:16" hidden="1">
      <c r="A18" s="168"/>
      <c r="B18" s="168"/>
      <c r="C18" s="168"/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</row>
    <row r="19" spans="1:16" ht="30" customHeight="1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>
        <v>0</v>
      </c>
    </row>
    <row r="22" spans="1:16" ht="15.7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0</v>
      </c>
    </row>
    <row r="23" spans="1:16" ht="15.7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0</v>
      </c>
    </row>
    <row r="24" spans="1:16" ht="15.7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0</v>
      </c>
    </row>
    <row r="25" spans="1:16" ht="25.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0</v>
      </c>
    </row>
    <row r="26" spans="1:16" ht="25.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>
        <v>0</v>
      </c>
    </row>
    <row r="27" spans="1:16" ht="25.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0</v>
      </c>
    </row>
    <row r="28" spans="1:16" ht="15.7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0</v>
      </c>
    </row>
    <row r="29" spans="1:16" ht="15.7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0</v>
      </c>
    </row>
    <row r="30" spans="1:16" ht="15.7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>
        <v>0</v>
      </c>
    </row>
    <row r="31" spans="1:16" ht="15.7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>
        <v>0</v>
      </c>
    </row>
    <row r="32" spans="1:16" ht="15.7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>
        <v>0</v>
      </c>
    </row>
    <row r="33" spans="1:16" ht="15.7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>
        <v>0</v>
      </c>
    </row>
    <row r="34" spans="1:16" ht="15.7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>
        <v>0</v>
      </c>
    </row>
    <row r="35" spans="1:16" ht="15.7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>
        <v>0</v>
      </c>
    </row>
    <row r="36" spans="1:16" ht="15.7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>
        <v>0</v>
      </c>
    </row>
    <row r="37" spans="1:16" ht="25.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>
        <v>0</v>
      </c>
    </row>
    <row r="38" spans="1:16" ht="38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>
        <v>0</v>
      </c>
    </row>
    <row r="39" spans="1:16" ht="15.7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>
        <v>0</v>
      </c>
    </row>
    <row r="40" spans="1:16" ht="15.7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>
        <v>0</v>
      </c>
    </row>
    <row r="41" spans="1:16" ht="25.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>
        <v>0</v>
      </c>
    </row>
    <row r="42" spans="1:16" ht="15.7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>
        <v>0</v>
      </c>
    </row>
    <row r="43" spans="1:16" ht="15.7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>
        <v>0</v>
      </c>
    </row>
    <row r="44" spans="1:16" ht="15.7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>
        <v>0</v>
      </c>
    </row>
    <row r="45" spans="1:16" ht="25.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>
        <v>0</v>
      </c>
    </row>
    <row r="46" spans="1:16" ht="25.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>
        <v>0</v>
      </c>
    </row>
    <row r="47" spans="1:16" ht="15.7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>
        <v>0</v>
      </c>
    </row>
    <row r="48" spans="1:16" ht="15.7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>
        <v>0</v>
      </c>
    </row>
    <row r="49" spans="1:16" ht="15.7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>
        <v>0</v>
      </c>
    </row>
    <row r="50" spans="1:16" ht="15.7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>
        <v>0</v>
      </c>
    </row>
    <row r="51" spans="1:16" ht="25.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>
        <v>0</v>
      </c>
    </row>
    <row r="52" spans="1:16" ht="15.7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>
        <v>0</v>
      </c>
    </row>
    <row r="53" spans="1:16" ht="15.7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>
        <v>0</v>
      </c>
    </row>
    <row r="54" spans="1:16" ht="15.7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>
        <v>0</v>
      </c>
    </row>
    <row r="55" spans="1:16" ht="15.7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>
        <v>0</v>
      </c>
    </row>
    <row r="56" spans="1:16" ht="15.7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>
        <v>0</v>
      </c>
    </row>
    <row r="57" spans="1:16" ht="15.7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>
        <v>0</v>
      </c>
    </row>
    <row r="58" spans="1:16" ht="15.7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>
        <v>0</v>
      </c>
    </row>
    <row r="59" spans="1:16" ht="15.7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>
        <v>0</v>
      </c>
    </row>
    <row r="60" spans="1:16" ht="15.7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&#10;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S35"/>
  <sheetViews>
    <sheetView showGridLines="0" topLeftCell="A15" workbookViewId="0">
      <selection activeCell="Q26" sqref="Q26"/>
    </sheetView>
  </sheetViews>
  <sheetFormatPr defaultRowHeight="12.75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63" t="s">
        <v>61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18" ht="39.950000000000003" customHeight="1">
      <c r="A16" s="167" t="s">
        <v>72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</row>
    <row r="17" spans="1:19">
      <c r="A17" s="164" t="s">
        <v>9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</row>
    <row r="18" spans="1:19" ht="30" customHeight="1">
      <c r="A18" s="153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3" t="s">
        <v>6</v>
      </c>
      <c r="P18" s="153" t="s">
        <v>62</v>
      </c>
      <c r="Q18" s="153" t="s">
        <v>166</v>
      </c>
      <c r="R18" s="153"/>
      <c r="S18" s="12"/>
    </row>
    <row r="19" spans="1:19" ht="80.099999999999994" customHeight="1">
      <c r="A19" s="153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3"/>
      <c r="P19" s="153"/>
      <c r="Q19" s="11" t="s">
        <v>63</v>
      </c>
      <c r="R19" s="11" t="s">
        <v>241</v>
      </c>
      <c r="S19" s="12"/>
    </row>
    <row r="20" spans="1:19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f>16+49+3</f>
        <v>68</v>
      </c>
      <c r="Q21" s="4">
        <f>16+49+3</f>
        <v>68</v>
      </c>
      <c r="R21" s="4">
        <v>5</v>
      </c>
      <c r="S21" s="12"/>
    </row>
    <row r="22" spans="1:19" ht="25.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49</v>
      </c>
      <c r="Q22" s="4">
        <v>49</v>
      </c>
      <c r="R22" s="4">
        <v>5</v>
      </c>
      <c r="S22" s="12"/>
    </row>
    <row r="23" spans="1:19" ht="15.7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50</v>
      </c>
      <c r="Q25" s="4">
        <v>50</v>
      </c>
      <c r="R25" s="4">
        <v>5</v>
      </c>
      <c r="S25" s="12"/>
    </row>
    <row r="26" spans="1:19" ht="15.7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>
        <v>0</v>
      </c>
      <c r="Q26" s="4">
        <v>0</v>
      </c>
      <c r="R26" s="4">
        <v>0</v>
      </c>
      <c r="S26" s="12"/>
    </row>
    <row r="27" spans="1:19" ht="15.7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f>11+16</f>
        <v>27</v>
      </c>
      <c r="Q30" s="13"/>
      <c r="R30" s="13"/>
      <c r="S30" s="12"/>
    </row>
    <row r="31" spans="1:19" ht="15.7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6</v>
      </c>
      <c r="Q31" s="13"/>
      <c r="R31" s="13"/>
      <c r="S31" s="12"/>
    </row>
    <row r="32" spans="1:19" ht="15.7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22</v>
      </c>
      <c r="Q32" s="13"/>
      <c r="R32" s="13"/>
      <c r="S32" s="12"/>
    </row>
    <row r="33" spans="1:19" ht="15.7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4</v>
      </c>
      <c r="Q33" s="13"/>
      <c r="R33" s="13"/>
      <c r="S33" s="12"/>
    </row>
    <row r="34" spans="1:19" ht="25.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13</v>
      </c>
      <c r="Q34" s="13"/>
      <c r="R34" s="13"/>
      <c r="S34" s="12"/>
    </row>
    <row r="35" spans="1:19" ht="15.7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>
        <v>0</v>
      </c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Лемяцкая Елена Леонидовна</dc:creator>
  <cp:lastModifiedBy>Администратор</cp:lastModifiedBy>
  <cp:lastPrinted>2022-03-28T09:53:16Z</cp:lastPrinted>
  <dcterms:created xsi:type="dcterms:W3CDTF">2015-09-16T13:44:33Z</dcterms:created>
  <dcterms:modified xsi:type="dcterms:W3CDTF">2022-04-18T13:30:09Z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18.01.002.12.35.47</vt:lpwstr>
  </property>
  <property fmtid="{D5CDD505-2E9C-101B-9397-08002B2CF9AE}" pid="3" name="Версия">
    <vt:lpwstr>18.01.002.12.35.47</vt:lpwstr>
  </property>
</Properties>
</file>